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<sst xmlns="http://schemas.openxmlformats.org/spreadsheetml/2006/main" count="700" uniqueCount="362">
  <si>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</si>
  <si>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</si>
  <si>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</si>
  <si>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</si>
  <si>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</si>
  <si>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</si>
  <si>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</si>
  <si>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</si>
  <si>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</si>
  <si>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</si>
  <si>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</si>
  <si>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</si>
  <si>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</si>
  <si>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</si>
  <si>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</si>
  <si>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</si>
  <si>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</si>
  <si>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</si>
  <si>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</si>
  <si>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</si>
  <si>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</si>
  <si>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</si>
  <si>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</si>
  <si>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</si>
  <si>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</si>
  <si>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</si>
  <si>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</si>
  <si>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</si>
  <si>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</si>
  <si>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</si>
  <si>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</si>
  <si>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</si>
  <si>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</si>
  <si>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</si>
  <si>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</si>
  <si>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</si>
  <si>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</si>
  <si>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</si>
  <si>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</si>
  <si>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</si>
  <si>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</si>
  <si>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</si>
  <si>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</si>
  <si>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</si>
  <si>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</si>
  <si>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</si>
  <si>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</si>
  <si>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</si>
  <si>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</si>
  <si>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</si>
  <si>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</si>
  <si>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</si>
  <si>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</si>
  <si>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</si>
  <si>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</si>
  <si>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</si>
  <si>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</si>
  <si>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</si>
  <si>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</si>
  <si>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</si>
  <si>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</si>
  <si>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</si>
  <si>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</si>
  <si>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</si>
  <si>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</si>
  <si>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</si>
  <si>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</si>
  <si>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</si>
  <si>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</si>
  <si>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</si>
  <si>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</si>
  <si>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</si>
  <si>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</si>
  <si>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</si>
  <si>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</si>
  <si>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</si>
  <si>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</si>
  <si>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</si>
  <si>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</si>
  <si>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</si>
  <si>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</si>
  <si>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</si>
  <si>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</si>
  <si>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</si>
  <si>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</si>
  <si>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</si>
  <si>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</si>
  <si>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</si>
  <si>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</si>
  <si>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</si>
  <si>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</si>
  <si>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</si>
  <si>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</si>
  <si>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</si>
  <si>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</si>
  <si>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</si>
  <si>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</si>
  <si>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</si>
  <si>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</si>
  <si>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</si>
  <si>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</si>
  <si>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</si>
  <si>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</si>
  <si>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</si>
  <si>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</si>
  <si>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</si>
  <si>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</si>
  <si>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</si>
  <si>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</si>
  <si>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</si>
  <si>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</si>
  <si>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</si>
  <si>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</si>
  <si>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</si>
  <si>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</si>
  <si>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</si>
  <si>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</si>
  <si>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</si>
  <si>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</si>
  <si>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</si>
  <si>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</si>
  <si>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</si>
  <si>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</si>
  <si>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</si>
  <si>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</si>
  <si>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</si>
  <si>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</si>
  <si>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</si>
  <si>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</si>
  <si>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</si>
  <si>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</si>
  <si>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</si>
  <si>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</si>
  <si>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</si>
  <si>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</si>
  <si>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</si>
  <si>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</si>
  <si>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</si>
  <si>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</si>
  <si>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</si>
  <si>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</si>
  <si>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</si>
  <si>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</si>
  <si>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</si>
  <si>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</si>
  <si>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</si>
  <si>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</si>
  <si>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</si>
  <si>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</si>
  <si>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</si>
  <si>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</si>
  <si>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</si>
  <si>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</si>
  <si>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</si>
  <si>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</si>
  <si>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</si>
  <si>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</si>
  <si>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</si>
  <si>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</si>
  <si>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</si>
  <si>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</si>
  <si>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</si>
  <si>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</si>
  <si>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</si>
  <si>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</si>
  <si>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</si>
  <si>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</si>
  <si>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</si>
  <si>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</si>
  <si>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</si>
  <si>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</si>
  <si>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</si>
  <si>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</si>
  <si>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</si>
  <si>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</si>
  <si>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</si>
  <si>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</si>
  <si>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</si>
  <si>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</si>
  <si>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</si>
  <si>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</si>
  <si>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</si>
  <si>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</si>
  <si>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</si>
  <si>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</si>
  <si>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</si>
  <si>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</si>
  <si>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</si>
  <si>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</si>
  <si>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</si>
  <si>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</si>
  <si>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</si>
  <si>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</si>
  <si>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</si>
  <si>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</si>
  <si>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</si>
  <si>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</si>
  <si>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</si>
  <si>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</si>
  <si>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</si>
  <si>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</si>
  <si>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</si>
  <si>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</si>
  <si>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</si>
  <si>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</si>
  <si>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</si>
  <si>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</si>
  <si>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</si>
  <si>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</si>
  <si>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</si>
  <si>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</si>
  <si>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</si>
  <si>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</si>
  <si>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</si>
  <si>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</si>
  <si>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</si>
  <si>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</si>
  <si>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</si>
  <si>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</si>
  <si>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</si>
  <si>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</si>
  <si>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</si>
  <si>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</si>
  <si>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</si>
  <si>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</si>
  <si>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</si>
  <si>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</si>
  <si>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</si>
  <si>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</si>
  <si>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</si>
  <si>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</si>
  <si>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</si>
  <si>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</si>
  <si>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</si>
  <si>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</si>
  <si>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</si>
  <si>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</si>
  <si>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</si>
  <si>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</si>
  <si>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</si>
  <si>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</si>
  <si>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</si>
  <si>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</si>
  <si>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</si>
  <si>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</si>
  <si>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</si>
  <si>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</si>
  <si>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</si>
  <si>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</si>
  <si>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</si>
  <si>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</si>
  <si>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</si>
  <si>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</si>
  <si>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</si>
  <si>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</si>
  <si>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</si>
  <si>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</si>
  <si>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</si>
  <si>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</si>
  <si>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</si>
  <si>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</si>
  <si>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</si>
  <si>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</si>
  <si>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</si>
  <si>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</si>
  <si>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</si>
  <si>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</si>
  <si>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</si>
  <si>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</si>
  <si>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</si>
  <si>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</si>
  <si>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</si>
  <si>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</si>
  <si>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</si>
  <si>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</si>
  <si>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</si>
  <si>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</si>
  <si>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</si>
  <si>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</si>
  <si>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</si>
  <si>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</si>
  <si>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</si>
  <si>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</si>
  <si>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</si>
  <si>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</si>
  <si>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</si>
  <si>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</si>
  <si>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</si>
  <si>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</si>
  <si>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</si>
  <si>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</si>
  <si>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</si>
  <si>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</si>
  <si>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</si>
  <si>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</si>
  <si>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</si>
  <si>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</si>
  <si>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</si>
  <si>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</si>
  <si>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</si>
  <si>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</si>
  <si>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</si>
  <si>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</si>
  <si>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</si>
  <si>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</si>
  <si>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</si>
  <si>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</si>
  <si>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</si>
  <si>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</si>
  <si>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</si>
  <si>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</si>
  <si>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</si>
  <si>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</si>
  <si>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</si>
  <si>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</si>
  <si>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</si>
  <si>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</si>
  <si>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</si>
  <si>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</si>
  <si>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</si>
  <si>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</si>
  <si>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</si>
  <si>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</si>
  <si>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</si>
  <si>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</si>
  <si>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</si>
  <si>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</si>
  <si>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</si>
  <si>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</si>
  <si>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</si>
  <si>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</si>
  <si>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</si>
  <si>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</si>
  <si>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</si>
  <si>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</si>
  <si>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</si>
  <si>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</si>
  <si>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</si>
  <si>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</si>
  <si>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</si>
  <si>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</si>
  <si>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</si>
  <si>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</si>
  <si>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</si>
  <si>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</si>
  <si>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</si>
  <si>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</si>
  <si>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</si>
  <si>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</si>
  <si>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</si>
  <si>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</si>
  <si>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</si>
  <si>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</si>
  <si>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</si>
  <si>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</si>
  <si>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</si>
  <si>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</si>
  <si>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</si>
  <si>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</si>
  <si>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"25"  травня  2021 р.</t>
  </si>
  <si>
    <r>
      <t>"</t>
    </r>
    <r>
      <rPr>
        <u val="single"/>
        <sz val="20"/>
        <rFont val="Arial Cyr"/>
        <family val="0"/>
      </rPr>
      <t xml:space="preserve">    24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</si>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</sst>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18.emf" /><Relationship Id="rId9" Type="http://schemas.openxmlformats.org/officeDocument/2006/relationships/image" Target="../media/image26.emf" /><Relationship Id="rId10" Type="http://schemas.openxmlformats.org/officeDocument/2006/relationships/image" Target="../media/image37.emf" /><Relationship Id="rId11" Type="http://schemas.openxmlformats.org/officeDocument/2006/relationships/image" Target="../media/image36.emf" /><Relationship Id="rId12" Type="http://schemas.openxmlformats.org/officeDocument/2006/relationships/image" Target="../media/image35.emf" /><Relationship Id="rId13" Type="http://schemas.openxmlformats.org/officeDocument/2006/relationships/image" Target="../media/image1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29.emf" /><Relationship Id="rId20" Type="http://schemas.openxmlformats.org/officeDocument/2006/relationships/image" Target="../media/image20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94.47770999999997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309</v>
      </c>
      <c r="P21" s="66" t="s">
        <v>162</v>
      </c>
      <c r="Q21" s="67" t="s">
        <v>340</v>
      </c>
      <c r="R21" s="66" t="s">
        <v>108</v>
      </c>
      <c r="S21" s="66" t="s">
        <v>11</v>
      </c>
      <c r="T21" s="66"/>
      <c r="U21" s="66"/>
      <c r="V21" s="66"/>
      <c r="W21" s="66" t="s">
        <v>246</v>
      </c>
      <c r="X21" s="66" t="s">
        <v>9</v>
      </c>
      <c r="Y21" s="75"/>
      <c r="Z21" s="67" t="s">
        <v>84</v>
      </c>
      <c r="AA21" s="66" t="s">
        <v>318</v>
      </c>
      <c r="AB21" s="66" t="s">
        <v>167</v>
      </c>
      <c r="AC21" s="66" t="s">
        <v>10</v>
      </c>
      <c r="AD21" s="66" t="s">
        <v>11</v>
      </c>
      <c r="AE21" s="66" t="s">
        <v>109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361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v>160</v>
      </c>
      <c r="Q27" s="29"/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0.15999999999999998</v>
      </c>
      <c r="AJ27" s="171"/>
      <c r="AK27" s="158">
        <f>SUM(G28:AG28)</f>
        <v>4.64</v>
      </c>
      <c r="AL27" s="159"/>
      <c r="AM27" s="322">
        <f>IF(AK27=0,0,AS117)</f>
        <v>117.5</v>
      </c>
      <c r="AN27" s="320">
        <f>AK27*AM27</f>
        <v>545.1999999999999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4.64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0.11599999999999999</v>
      </c>
      <c r="AJ37" s="171"/>
      <c r="AK37" s="158">
        <f>SUM(G38:AG38)</f>
        <v>3.364</v>
      </c>
      <c r="AL37" s="159"/>
      <c r="AM37" s="322">
        <f>IF(AK37=0,0,AX117)</f>
        <v>57.16</v>
      </c>
      <c r="AN37" s="320">
        <f>AK37*AM37</f>
        <v>192.28624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3.364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5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0.0465</v>
      </c>
      <c r="AJ41" s="171"/>
      <c r="AK41" s="158">
        <f>SUM(G42:AG42)</f>
        <v>1.3485</v>
      </c>
      <c r="AL41" s="159"/>
      <c r="AM41" s="322">
        <f>IF(AK41=0,0,AZ117)</f>
        <v>181.81</v>
      </c>
      <c r="AN41" s="320">
        <f>AK41*AM41</f>
        <v>245.170785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0.2175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0.145</v>
      </c>
      <c r="P42" s="46">
        <f t="shared" si="27"/>
        <v>0.203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0.203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</v>
      </c>
      <c r="P47" s="28">
        <v>4</v>
      </c>
      <c r="Q47" s="29">
        <f>VLOOKUP(обед3,таб,13,FALSE)</f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44</v>
      </c>
      <c r="AN47" s="320">
        <f>AK47*AM47</f>
        <v>22.968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0.087</v>
      </c>
      <c r="P48" s="46">
        <f t="shared" si="36"/>
        <v>0.116</v>
      </c>
      <c r="Q48" s="47">
        <f t="shared" si="36"/>
        <v>0.145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0.116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0.24100000000000002</v>
      </c>
      <c r="AJ49" s="171"/>
      <c r="AK49" s="158">
        <f>SUM(G50:AG50)</f>
        <v>6.989000000000001</v>
      </c>
      <c r="AL49" s="159"/>
      <c r="AM49" s="322">
        <f>IF(AK49=0,0,BD117)</f>
        <v>18.8</v>
      </c>
      <c r="AN49" s="320">
        <f>AK49*AM49</f>
        <v>131.3932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4.089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6.032</v>
      </c>
      <c r="AL53" s="159"/>
      <c r="AM53" s="322">
        <f>IF(AK53=0,0,BF117)</f>
        <v>24.53</v>
      </c>
      <c r="AN53" s="320">
        <f>AK53*AM53</f>
        <v>147.96496000000002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0.725</v>
      </c>
      <c r="AL55" s="159"/>
      <c r="AM55" s="322">
        <f>IF(AK55=0,0,BG117)</f>
        <v>63.86</v>
      </c>
      <c r="AN55" s="320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107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0.10700000000000001</v>
      </c>
      <c r="AJ57" s="171"/>
      <c r="AK57" s="158">
        <f>SUM(G58:AG58)</f>
        <v>3.103</v>
      </c>
      <c r="AL57" s="159"/>
      <c r="AM57" s="322">
        <f>IF(AK57=0,0,BH117)</f>
        <v>58.96</v>
      </c>
      <c r="AN57" s="320">
        <f>AK57*AM57</f>
        <v>182.95288000000002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3.103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0.019999999999999997</v>
      </c>
      <c r="AJ59" s="171"/>
      <c r="AK59" s="158">
        <f>SUM(G60:AG60)</f>
        <v>0.58</v>
      </c>
      <c r="AL59" s="159"/>
      <c r="AM59" s="322">
        <f>IF(AK59=0,0,BI117)</f>
        <v>140.8</v>
      </c>
      <c r="AN59" s="320">
        <f>AK59*AM59</f>
        <v>81.664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0.2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1.3</v>
      </c>
      <c r="AJ61" s="171"/>
      <c r="AK61" s="236">
        <f>SUM(G62:AG62)</f>
        <v>37.7</v>
      </c>
      <c r="AL61" s="237"/>
      <c r="AM61" s="322">
        <f>IF(AK61=0,0,BJ117)</f>
        <v>2.7</v>
      </c>
      <c r="AN61" s="320">
        <f>AK61*AM61</f>
        <v>101.79000000000002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2.9000000000000004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5.800000000000001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11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0.0135</v>
      </c>
      <c r="AJ65" s="171"/>
      <c r="AK65" s="158">
        <f>SUM(G66:AG66)</f>
        <v>0.3915</v>
      </c>
      <c r="AL65" s="159"/>
      <c r="AM65" s="322">
        <f>IF(AK65=0,0,BL117)</f>
        <v>11.4</v>
      </c>
      <c r="AN65" s="320">
        <f>AK65*AM65</f>
        <v>4.463100000000001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0.319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0.039999999999999994</v>
      </c>
      <c r="AJ73" s="171"/>
      <c r="AK73" s="158">
        <f>SUM(G74:AG74)</f>
        <v>1.16</v>
      </c>
      <c r="AL73" s="159"/>
      <c r="AM73" s="322">
        <f>IF(AK73=0,0,BP117)</f>
        <v>11.25</v>
      </c>
      <c r="AN73" s="320">
        <f>AK73*AM73</f>
        <v>13.049999999999999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  <v>1.16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v>12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0.011999999999999999</v>
      </c>
      <c r="AJ83" s="171"/>
      <c r="AK83" s="158">
        <f>SUM(G84:AG84)</f>
        <v>0.348</v>
      </c>
      <c r="AL83" s="159"/>
      <c r="AM83" s="322">
        <f>IF(AK83=0,0,BR117)</f>
        <v>24.1</v>
      </c>
      <c r="AN83" s="320">
        <f>AK83*AM83</f>
        <v>8.3868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0.348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17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0.067</v>
      </c>
      <c r="AJ97" s="171"/>
      <c r="AK97" s="158">
        <f>SUM(G98:AG98)</f>
        <v>1.943</v>
      </c>
      <c r="AL97" s="159"/>
      <c r="AM97" s="322">
        <f>IF(AK97=0,0,BW117)</f>
        <v>21</v>
      </c>
      <c r="AN97" s="320">
        <f>AK97*AM97</f>
        <v>40.803000000000004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0.493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0.58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1.015</v>
      </c>
      <c r="AL105" s="159"/>
      <c r="AM105" s="322">
        <f>IF(AK105=0,0,CA117)</f>
        <v>58.24</v>
      </c>
      <c r="AN105" s="320">
        <f>AK105*AM105</f>
        <v>59.1136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1.015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0.019999999999999997</v>
      </c>
      <c r="AJ107" s="171"/>
      <c r="AK107" s="158">
        <f>SUM(G108:AG108)</f>
        <v>0.58</v>
      </c>
      <c r="AL107" s="159"/>
      <c r="AM107" s="322">
        <f>IF(AK107=0,0,CB117)</f>
        <v>62</v>
      </c>
      <c r="AN107" s="320">
        <f>AK107*AM107</f>
        <v>35.96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0.58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21.7</v>
      </c>
      <c r="AN111" s="320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8.7</v>
      </c>
      <c r="AL115" s="159"/>
      <c r="AM115" s="322">
        <f>IF(AK115=0,0,CF117)</f>
        <v>16.8</v>
      </c>
      <c r="AN115" s="320">
        <f>AK115*AM115</f>
        <v>146.16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99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0.5670000000000001</v>
      </c>
      <c r="AJ125" s="171"/>
      <c r="AK125" s="158">
        <f>SUM(G126:AG126)</f>
        <v>16.443</v>
      </c>
      <c r="AL125" s="159"/>
      <c r="AM125" s="322">
        <f>IF(AK125=0,0,CG117)</f>
        <v>13.1</v>
      </c>
      <c r="AN125" s="320">
        <f>AK125*AM125</f>
        <v>215.4033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2.871</v>
      </c>
      <c r="P126" s="45">
        <f t="shared" si="150"/>
        <v>6.612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112.5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0.1125</v>
      </c>
      <c r="AJ127" s="171"/>
      <c r="AK127" s="158">
        <f>SUM(G128:AG128)</f>
        <v>3.2625</v>
      </c>
      <c r="AL127" s="159"/>
      <c r="AM127" s="322">
        <f>IF(AK127=0,0,CH117)</f>
        <v>4.25</v>
      </c>
      <c r="AN127" s="320">
        <f>AK127*AM127</f>
        <v>13.865625000000001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  <v>3.2625</v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v>35</v>
      </c>
      <c r="P129" s="38">
        <f>VLOOKUP(обед2,таб,45,FALSE)</f>
        <v>21</v>
      </c>
      <c r="Q129" s="37">
        <v>10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0.091</v>
      </c>
      <c r="AJ129" s="171"/>
      <c r="AK129" s="158">
        <f>SUM(G130:AG130)</f>
        <v>2.639</v>
      </c>
      <c r="AL129" s="159"/>
      <c r="AM129" s="322">
        <f>IF(AK129=0,0,CI117)</f>
        <v>5.9</v>
      </c>
      <c r="AN129" s="320">
        <f>AK129*AM129</f>
        <v>15.5701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1.015</v>
      </c>
      <c r="P130" s="45">
        <f t="shared" si="156"/>
        <v>0.609</v>
      </c>
      <c r="Q130" s="49">
        <f t="shared" si="156"/>
        <v>0.29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0.725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30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v>25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0.055</v>
      </c>
      <c r="AJ131" s="171"/>
      <c r="AK131" s="158">
        <f>SUM(G132:AG132)</f>
        <v>1.595</v>
      </c>
      <c r="AL131" s="159"/>
      <c r="AM131" s="322">
        <f>IF(AK131=0,0,CJ117)</f>
        <v>7.8</v>
      </c>
      <c r="AN131" s="320">
        <f>AK131*AM131</f>
        <v>12.440999999999999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0.87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0.725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</v>
      </c>
      <c r="AJ141" s="171"/>
      <c r="AK141" s="158">
        <f>SUM(G142:AG142)</f>
        <v>0.116</v>
      </c>
      <c r="AL141" s="159"/>
      <c r="AM141" s="322">
        <f>IF(AK141=0,0,CM117)</f>
        <v>52.8</v>
      </c>
      <c r="AN141" s="320">
        <f>AK141*AM141</f>
        <v>6.1248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0.058</v>
      </c>
      <c r="P142" s="45">
        <f t="shared" si="174"/>
        <v>0.029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  <v>0.029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0.09999999999999999</v>
      </c>
      <c r="AJ145" s="171"/>
      <c r="AK145" s="158">
        <f>SUM(G146:AG146)</f>
        <v>2.9</v>
      </c>
      <c r="AL145" s="159"/>
      <c r="AM145" s="322">
        <f>IF(AK145=0,0,CP117)</f>
        <v>56.4</v>
      </c>
      <c r="AN145" s="320">
        <f>AK145*AM145</f>
        <v>163.56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2.9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11.889999999999999</v>
      </c>
      <c r="AL147" s="159"/>
      <c r="AM147" s="322">
        <f>IF(AK147=0,0,CQ117)</f>
        <v>13.8</v>
      </c>
      <c r="AN147" s="320">
        <f>AK147*AM147</f>
        <v>164.082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/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0.058</v>
      </c>
      <c r="AL157" s="159"/>
      <c r="AM157" s="322">
        <f>IF(AK157=0,0,CV117)</f>
        <v>150</v>
      </c>
      <c r="AN157" s="320">
        <f>AK157*AM157</f>
        <v>8.700000000000001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0.058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0.006</v>
      </c>
      <c r="AJ175" s="171"/>
      <c r="AK175" s="158">
        <f>SUM(G176:AG176)</f>
        <v>0.17400000000000002</v>
      </c>
      <c r="AL175" s="159"/>
      <c r="AM175" s="322">
        <f>IF(AK175=0,0,DI117)</f>
        <v>39</v>
      </c>
      <c r="AN175" s="320">
        <f>AK175*AM175</f>
        <v>6.7860000000000005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0.116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2739.8535899999993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2021-05-24T05:52:32Z</cp:lastPrinted>
  <dcterms:created xsi:type="dcterms:W3CDTF">1996-10-08T23:32:33Z</dcterms:created>
  <dcterms:modified xsi:type="dcterms:W3CDTF">2021-05-26T04:34:45Z</dcterms:modified>
  <cp:category/>
  <cp:version/>
  <cp:contentType/>
  <cp:contentStatus/>
</cp:coreProperties>
</file>